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NPFC-02\Desktop\789\"/>
    </mc:Choice>
  </mc:AlternateContent>
  <xr:revisionPtr revIDLastSave="0" documentId="8_{68C75D95-CF01-40E4-9ABA-A438A6A69467}" xr6:coauthVersionLast="47" xr6:coauthVersionMax="47" xr10:uidLastSave="{00000000-0000-0000-0000-000000000000}"/>
  <bookViews>
    <workbookView xWindow="-98" yWindow="-98" windowWidth="19396" windowHeight="10395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0" i="2" l="1"/>
  <c r="V10" i="2"/>
  <c r="D9" i="2"/>
  <c r="E9" i="2"/>
  <c r="F9" i="2"/>
  <c r="G9" i="2"/>
  <c r="H9" i="2"/>
  <c r="I9" i="2"/>
  <c r="J9" i="2"/>
  <c r="K9" i="2"/>
  <c r="K11" i="2" s="1"/>
  <c r="L9" i="2"/>
  <c r="L11" i="2" s="1"/>
  <c r="M9" i="2"/>
  <c r="M11" i="2" s="1"/>
  <c r="N9" i="2"/>
  <c r="N11" i="2" s="1"/>
  <c r="O9" i="2"/>
  <c r="O11" i="2" s="1"/>
  <c r="P9" i="2"/>
  <c r="Q9" i="2"/>
  <c r="R9" i="2"/>
  <c r="S9" i="2"/>
  <c r="T9" i="2"/>
  <c r="U9" i="2"/>
  <c r="V9" i="2"/>
  <c r="W9" i="2"/>
  <c r="W11" i="2" s="1"/>
  <c r="X9" i="2"/>
  <c r="X11" i="2" s="1"/>
  <c r="C9" i="2"/>
  <c r="V8" i="2"/>
  <c r="V11" i="2"/>
  <c r="D11" i="2"/>
  <c r="E11" i="2"/>
  <c r="F11" i="2"/>
  <c r="G11" i="2"/>
  <c r="H11" i="2"/>
  <c r="I11" i="2"/>
  <c r="J11" i="2"/>
  <c r="P11" i="2"/>
  <c r="Q11" i="2"/>
  <c r="R11" i="2"/>
  <c r="S11" i="2"/>
  <c r="T11" i="2"/>
  <c r="U11" i="2"/>
  <c r="C11" i="2"/>
  <c r="M1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C20" i="2"/>
  <c r="X8" i="2"/>
  <c r="W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X5" i="2"/>
  <c r="W5" i="2"/>
  <c r="V5" i="2"/>
  <c r="U5" i="2"/>
  <c r="T5" i="2"/>
  <c r="S5" i="2"/>
  <c r="R5" i="2"/>
  <c r="Q5" i="2"/>
  <c r="P5" i="2"/>
  <c r="O5" i="2"/>
  <c r="N5" i="2"/>
  <c r="M5" i="2"/>
  <c r="L5" i="2"/>
  <c r="L10" i="2" s="1"/>
  <c r="K5" i="2"/>
  <c r="J5" i="2"/>
  <c r="I5" i="2"/>
  <c r="I10" i="2" s="1"/>
  <c r="H5" i="2"/>
  <c r="H10" i="2" s="1"/>
  <c r="G5" i="2"/>
  <c r="G10" i="2" s="1"/>
  <c r="F5" i="2"/>
  <c r="F10" i="2" s="1"/>
  <c r="E5" i="2"/>
  <c r="E10" i="2" s="1"/>
  <c r="D5" i="2"/>
  <c r="D10" i="2" s="1"/>
  <c r="C5" i="2"/>
  <c r="C10" i="2" s="1"/>
  <c r="X4" i="2"/>
  <c r="W4" i="2"/>
  <c r="V4" i="2"/>
  <c r="U4" i="2"/>
  <c r="T4" i="2"/>
  <c r="S4" i="2"/>
  <c r="R4" i="2"/>
  <c r="Q4" i="2"/>
  <c r="P4" i="2"/>
  <c r="P10" i="2" s="1"/>
  <c r="O4" i="2"/>
  <c r="O10" i="2" s="1"/>
  <c r="N4" i="2"/>
  <c r="N10" i="2" s="1"/>
  <c r="M4" i="2"/>
  <c r="L4" i="2"/>
  <c r="K4" i="2"/>
  <c r="K10" i="2" s="1"/>
  <c r="J4" i="2"/>
  <c r="J10" i="2" s="1"/>
  <c r="I4" i="2"/>
  <c r="H4" i="2"/>
  <c r="G4" i="2"/>
  <c r="F4" i="2"/>
  <c r="E4" i="2"/>
  <c r="D4" i="2"/>
  <c r="C4" i="2"/>
  <c r="X3" i="2"/>
  <c r="X10" i="2" s="1"/>
  <c r="W3" i="2"/>
  <c r="V3" i="2"/>
  <c r="U3" i="2"/>
  <c r="U10" i="2" s="1"/>
  <c r="T3" i="2"/>
  <c r="T10" i="2" s="1"/>
  <c r="S3" i="2"/>
  <c r="S10" i="2" s="1"/>
  <c r="R3" i="2"/>
  <c r="R10" i="2" s="1"/>
  <c r="Q3" i="2"/>
  <c r="Q10" i="2" s="1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</calcChain>
</file>

<file path=xl/sharedStrings.xml><?xml version="1.0" encoding="utf-8"?>
<sst xmlns="http://schemas.openxmlformats.org/spreadsheetml/2006/main" count="55" uniqueCount="40">
  <si>
    <t>China</t>
    <phoneticPr fontId="1"/>
  </si>
  <si>
    <t>Japan</t>
    <phoneticPr fontId="1"/>
  </si>
  <si>
    <t>Korea</t>
    <phoneticPr fontId="1"/>
  </si>
  <si>
    <t>Vanuatu</t>
  </si>
  <si>
    <t>Russia</t>
  </si>
  <si>
    <t>Chinese Taipei</t>
  </si>
  <si>
    <t>Start</t>
    <phoneticPr fontId="1"/>
  </si>
  <si>
    <t>Duration</t>
    <phoneticPr fontId="1"/>
  </si>
  <si>
    <t xml:space="preserve">Latest year </t>
    <phoneticPr fontId="1"/>
  </si>
  <si>
    <t>Sample measurement frequency for body length composition</t>
  </si>
  <si>
    <t>Basical methods</t>
    <phoneticPr fontId="1"/>
  </si>
  <si>
    <t>Reamerks</t>
    <phoneticPr fontId="1"/>
  </si>
  <si>
    <t>Summary of calculation methods for CAS data of each member</t>
    <phoneticPr fontId="1"/>
  </si>
  <si>
    <t>Definition of length</t>
    <phoneticPr fontId="1"/>
  </si>
  <si>
    <t>KnL</t>
    <phoneticPr fontId="1"/>
  </si>
  <si>
    <t>Random sampling from catch products of the fishing vessels</t>
    <phoneticPr fontId="1"/>
  </si>
  <si>
    <t>At least every 10 days in the fishing season</t>
    <phoneticPr fontId="1"/>
  </si>
  <si>
    <t>KnL</t>
  </si>
  <si>
    <t>1) 2007-2019: Samples were from October catch with one sample catch box (about 50~80 fish) for each of the six size categories. In each year, one sample fishing vessel was deployed and about 300~500 sample fish in 6 sample catch boxes were measured in total.
2) 2020: Samples were from October catch with 1~4 sample catch boxes for each of the six size categories of a sample fishing vessel. Two sample fishing vessels were deployed and 2,492 sample fish in 27 sample catch boxes were measured in total.</t>
  </si>
  <si>
    <t>FL</t>
  </si>
  <si>
    <t>Random sampling from catch of the fishing vessels (before going into product processing)</t>
  </si>
  <si>
    <t>Every day with catch if scientific observer is onboard of a mothership</t>
  </si>
  <si>
    <t>NPFC-2020-SSC PS06-WP18</t>
    <phoneticPr fontId="1"/>
  </si>
  <si>
    <t>See document submitted in Sep. 5th. (Hua et al.）</t>
    <phoneticPr fontId="1"/>
  </si>
  <si>
    <t>See NPFC-2019-SSC PS05-WP14</t>
    <phoneticPr fontId="1"/>
  </si>
  <si>
    <t>https://collaboration.npfc.int/node/94</t>
    <phoneticPr fontId="1"/>
  </si>
  <si>
    <t>Submitted in Sep. 8th</t>
  </si>
  <si>
    <t>Submitted in Sep. 8th</t>
    <phoneticPr fontId="1"/>
  </si>
  <si>
    <t>See document submitted in Sep. 8th（Kulik et al.）</t>
    <phoneticPr fontId="1"/>
  </si>
  <si>
    <t>Preparing</t>
    <phoneticPr fontId="1"/>
  </si>
  <si>
    <t>1) 2007-2019: Estimation from the total weight and mean fish body weight of each size category using the stratified random sampling approach with fixed allocation.
2) 2020: Estimation from the total box number and mean fish number per box of each size category using the stratified random sampling approach with proportional allocation.</t>
    <phoneticPr fontId="1"/>
  </si>
  <si>
    <t>1) 2013-2019: Estimation from the total weight and mean fish body weight of each size category.
2) 2020: Estimation from the total box number and mean fish number per box of each size category.</t>
  </si>
  <si>
    <t>1) 2013-2019: Conforming to the CT method 1
2) 2020: Conforming to the CT method 2</t>
  </si>
  <si>
    <t>China</t>
  </si>
  <si>
    <t>Japan</t>
  </si>
  <si>
    <t>Korea</t>
  </si>
  <si>
    <t>Year</t>
  </si>
  <si>
    <t>1~4 sample boxes for each 4 categories were measured. totally, 18 size boxes of 2,174 sample fish were measured.</t>
  </si>
  <si>
    <t>Estimate size composition from each commercial size category boxes in a randomly, landed in 2019 and 2020</t>
    <phoneticPr fontId="1"/>
  </si>
  <si>
    <t>NPFC-2021-SSC PS07-IP03 (Rev.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</si>
</sst>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6"/>
      <name val="Calibri"/>
      <family val="3"/>
      <charset val="128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31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0" xfId="0" applyFill="1" applyBorder="1"/>
    <xf numFmtId="0" fontId="0" fillId="0" borderId="0" xfId="0" applyBorder="1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0" borderId="2" xfId="0" applyBorder="1" applyAlignment="1">
      <alignment horizontal="center"/>
    </xf>
    <xf numFmtId="0" fontId="2" fillId="2" borderId="0" xfId="1" applyFill="1" applyBorder="1"/>
    <xf numFmtId="0" fontId="2" fillId="2" borderId="1" xfId="1" applyFill="1" applyBorder="1"/>
    <xf numFmtId="0" fontId="2" fillId="0" borderId="0" xfId="1" applyBorder="1"/>
    <xf numFmtId="0" fontId="0" fillId="0" borderId="0" xfId="0" applyFill="1" applyBorder="1" applyAlignment="1">
      <alignment wrapText="1"/>
    </xf>
    <xf numFmtId="0" fontId="0" fillId="9" borderId="4" xfId="0" applyFill="1" applyBorder="1" applyAlignment="1">
      <alignment horizontal="center" vertical="center"/>
    </xf>
    <xf numFmtId="38" fontId="0" fillId="9" borderId="4" xfId="2" applyFont="1" applyFill="1" applyBorder="1" applyAlignment="1">
      <alignment horizontal="center" vertical="center"/>
    </xf>
    <xf numFmtId="38" fontId="0" fillId="7" borderId="0" xfId="2" applyFont="1" applyFill="1" applyBorder="1" applyAlignment="1">
      <alignment horizontal="center" vertical="center"/>
    </xf>
    <xf numFmtId="38" fontId="0" fillId="8" borderId="0" xfId="2" applyFont="1" applyFill="1" applyBorder="1" applyAlignment="1">
      <alignment horizontal="center" vertical="center"/>
    </xf>
    <xf numFmtId="38" fontId="0" fillId="3" borderId="0" xfId="2" applyFont="1" applyFill="1" applyBorder="1" applyAlignment="1">
      <alignment horizontal="center" vertical="center"/>
    </xf>
    <xf numFmtId="38" fontId="0" fillId="4" borderId="0" xfId="2" applyFont="1" applyFill="1" applyBorder="1" applyAlignment="1">
      <alignment horizontal="center" vertical="center"/>
    </xf>
    <xf numFmtId="38" fontId="0" fillId="5" borderId="0" xfId="2" applyFont="1" applyFill="1" applyBorder="1" applyAlignment="1">
      <alignment horizontal="center" vertical="center"/>
    </xf>
    <xf numFmtId="38" fontId="0" fillId="6" borderId="1" xfId="2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38" fontId="0" fillId="0" borderId="0" xfId="2" applyFont="1" applyAlignment="1"/>
    <xf numFmtId="38" fontId="0" fillId="0" borderId="0" xfId="0" applyNumberFormat="1"/>
    <xf numFmtId="9" fontId="0" fillId="0" borderId="0" xfId="3" applyFont="1" applyAlignment="1"/>
    <xf numFmtId="0" fontId="4" fillId="0" borderId="0" xfId="0" applyFont="1" applyFill="1" applyBorder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0" fillId="0" borderId="3" xfId="0" applyBorder="1" applyAlignment="1">
      <alignment horizontal="center"/>
    </xf>
  </cellXfs>
  <cellStyles count="4">
    <cellStyle name="Comma [0]" xfId="2" builtinId="6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Sheet2!$C$2:$W$2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Sheet2!$C$11:$W$11</c:f>
              <c:numCache>
                <c:formatCode>0%</c:formatCode>
                <c:ptCount val="21"/>
                <c:pt idx="0">
                  <c:v>0.81551149064600059</c:v>
                </c:pt>
                <c:pt idx="1">
                  <c:v>0.8911057356458183</c:v>
                </c:pt>
                <c:pt idx="2">
                  <c:v>0.83628992354471587</c:v>
                </c:pt>
                <c:pt idx="3">
                  <c:v>0.794431809014704</c:v>
                </c:pt>
                <c:pt idx="4">
                  <c:v>0.8364207588510697</c:v>
                </c:pt>
                <c:pt idx="5">
                  <c:v>0.76481346514686621</c:v>
                </c:pt>
                <c:pt idx="6">
                  <c:v>0.84658493890272657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0.99564128433162735</c:v>
                </c:pt>
                <c:pt idx="13">
                  <c:v>0.94594242471155809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0.72030788929702927</c:v>
                </c:pt>
                <c:pt idx="20">
                  <c:v>0.67640077831673562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27-4B6A-BF8B-971001D61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2760352"/>
        <c:axId val="925162976"/>
      </c:lineChart>
      <c:catAx>
        <c:axId val="100276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5162976"/>
        <c:crosses val="autoZero"/>
        <c:auto val="1"/>
        <c:lblAlgn val="ctr"/>
        <c:lblOffset val="100"/>
        <c:noMultiLvlLbl val="0"/>
      </c:catAx>
      <c:valAx>
        <c:axId val="9251629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2760352"/>
        <c:crosses val="autoZero"/>
        <c:crossBetween val="between"/>
        <c:majorUnit val="0.25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13</xdr:row>
      <xdr:rowOff>19050</xdr:rowOff>
    </xdr:from>
    <xdr:to>
      <xdr:col>23</xdr:col>
      <xdr:colOff>47625</xdr:colOff>
      <xdr:row>17</xdr:row>
      <xdr:rowOff>47625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55AE94A-FEA6-4F4E-98D1-226D4B49BD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llaboration.npfc.int/node/94" TargetMode="External"/><Relationship Id="rId2" Type="http://schemas.openxmlformats.org/officeDocument/2006/relationships/hyperlink" Target="https://collaboration.npfc.int/node/94" TargetMode="External"/><Relationship Id="rId1" Type="http://schemas.openxmlformats.org/officeDocument/2006/relationships/hyperlink" Target="https://collaboration.npfc.int/node/9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tabSelected="1" topLeftCell="D1" workbookViewId="0">
      <selection activeCell="H2" sqref="H2"/>
    </sheetView>
  </sheetViews>
  <sheetFormatPr defaultRowHeight="14.25"/>
  <cols>
    <col min="1" max="1" width="14.73046875" bestFit="1" customWidth="1"/>
    <col min="2" max="4" width="21.86328125" customWidth="1"/>
    <col min="5" max="5" width="18" customWidth="1"/>
    <col min="6" max="6" width="35.46484375" customWidth="1"/>
    <col min="7" max="7" width="58.1328125" bestFit="1" customWidth="1"/>
    <col min="8" max="8" width="28.265625" customWidth="1"/>
  </cols>
  <sheetData>
    <row r="1" spans="1:8">
      <c r="A1" t="s">
        <v>12</v>
      </c>
      <c r="H1" t="s">
        <v>39</v>
      </c>
    </row>
    <row r="4" spans="1:8">
      <c r="A4" s="3"/>
      <c r="B4" s="30" t="s">
        <v>7</v>
      </c>
      <c r="C4" s="30"/>
      <c r="D4" s="10"/>
      <c r="E4" s="3" t="s">
        <v>13</v>
      </c>
      <c r="F4" s="3" t="s">
        <v>10</v>
      </c>
      <c r="G4" s="3" t="s">
        <v>9</v>
      </c>
      <c r="H4" s="3" t="s">
        <v>11</v>
      </c>
    </row>
    <row r="5" spans="1:8">
      <c r="A5" s="2"/>
      <c r="B5" s="2" t="s">
        <v>6</v>
      </c>
      <c r="C5" s="2" t="s">
        <v>8</v>
      </c>
      <c r="D5" s="2"/>
      <c r="E5" s="2"/>
      <c r="F5" s="2"/>
      <c r="G5" s="2"/>
      <c r="H5" s="2"/>
    </row>
    <row r="6" spans="1:8" ht="28.5">
      <c r="A6" s="1" t="s">
        <v>0</v>
      </c>
      <c r="B6" s="1">
        <v>2014</v>
      </c>
      <c r="C6" s="1">
        <v>2018</v>
      </c>
      <c r="D6" s="1" t="s">
        <v>29</v>
      </c>
      <c r="E6" s="1" t="s">
        <v>14</v>
      </c>
      <c r="F6" s="5" t="s">
        <v>15</v>
      </c>
      <c r="G6" s="1"/>
      <c r="H6" s="1" t="s">
        <v>23</v>
      </c>
    </row>
    <row r="7" spans="1:8" ht="28.5">
      <c r="A7" s="6" t="s">
        <v>1</v>
      </c>
      <c r="B7" s="6">
        <v>2000</v>
      </c>
      <c r="C7" s="6">
        <v>2020</v>
      </c>
      <c r="D7" s="11" t="s">
        <v>25</v>
      </c>
      <c r="E7" s="6" t="s">
        <v>14</v>
      </c>
      <c r="F7" s="7" t="s">
        <v>15</v>
      </c>
      <c r="G7" s="6" t="s">
        <v>16</v>
      </c>
      <c r="H7" s="6" t="s">
        <v>24</v>
      </c>
    </row>
    <row r="8" spans="1:8" ht="42.75">
      <c r="A8" s="1" t="s">
        <v>2</v>
      </c>
      <c r="B8" s="1">
        <v>2001</v>
      </c>
      <c r="C8" s="1">
        <v>2020</v>
      </c>
      <c r="D8" s="13" t="s">
        <v>25</v>
      </c>
      <c r="E8" s="27" t="s">
        <v>19</v>
      </c>
      <c r="F8" s="28" t="s">
        <v>38</v>
      </c>
      <c r="G8" s="28" t="s">
        <v>37</v>
      </c>
      <c r="H8" s="29"/>
    </row>
    <row r="9" spans="1:8" ht="42.75">
      <c r="A9" s="6" t="s">
        <v>4</v>
      </c>
      <c r="B9" s="6">
        <v>2000</v>
      </c>
      <c r="C9" s="6">
        <v>2018</v>
      </c>
      <c r="D9" s="6" t="s">
        <v>26</v>
      </c>
      <c r="E9" s="6" t="s">
        <v>19</v>
      </c>
      <c r="F9" s="7" t="s">
        <v>20</v>
      </c>
      <c r="G9" s="6" t="s">
        <v>21</v>
      </c>
      <c r="H9" s="6" t="s">
        <v>28</v>
      </c>
    </row>
    <row r="10" spans="1:8" ht="85.5">
      <c r="A10" s="1" t="s">
        <v>3</v>
      </c>
      <c r="B10" s="4">
        <v>2013</v>
      </c>
      <c r="C10" s="1">
        <v>2020</v>
      </c>
      <c r="D10" s="1" t="s">
        <v>27</v>
      </c>
      <c r="E10" s="1" t="s">
        <v>14</v>
      </c>
      <c r="F10" s="5" t="s">
        <v>31</v>
      </c>
      <c r="G10" s="1"/>
      <c r="H10" s="14" t="s">
        <v>32</v>
      </c>
    </row>
    <row r="11" spans="1:8" ht="128.25">
      <c r="A11" s="8" t="s">
        <v>5</v>
      </c>
      <c r="B11" s="8">
        <v>2007</v>
      </c>
      <c r="C11" s="8">
        <v>2020</v>
      </c>
      <c r="D11" s="12" t="s">
        <v>25</v>
      </c>
      <c r="E11" s="8" t="s">
        <v>17</v>
      </c>
      <c r="F11" s="9" t="s">
        <v>30</v>
      </c>
      <c r="G11" s="9" t="s">
        <v>18</v>
      </c>
      <c r="H11" s="8" t="s">
        <v>22</v>
      </c>
    </row>
  </sheetData>
  <mergeCells count="1">
    <mergeCell ref="B4:C4"/>
  </mergeCells>
  <phoneticPr fontId="1"/>
  <hyperlinks>
    <hyperlink ref="D7" r:id="rId1" xr:uid="{694BCE5E-A19A-4A98-A809-381095A1E918}"/>
    <hyperlink ref="D11" r:id="rId2" xr:uid="{B28AB7B2-4623-4BCC-9E2C-CC7A708DEDCC}"/>
    <hyperlink ref="D8" r:id="rId3" xr:uid="{E2FAE2D7-F67A-4D71-B73D-2AE24E045AA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65AF7-E686-41F9-98BA-00C61E1B3BA5}">
  <dimension ref="B2:X20"/>
  <sheetViews>
    <sheetView workbookViewId="0">
      <selection activeCell="V22" sqref="V22"/>
    </sheetView>
  </sheetViews>
  <sheetFormatPr defaultRowHeight="29.25" customHeight="1"/>
  <cols>
    <col min="2" max="2" width="14.73046875" bestFit="1" customWidth="1"/>
    <col min="3" max="3" width="7.59765625" bestFit="1" customWidth="1"/>
    <col min="4" max="9" width="5.59765625" bestFit="1" customWidth="1"/>
    <col min="10" max="15" width="6" bestFit="1" customWidth="1"/>
    <col min="16" max="16" width="5.59765625" bestFit="1" customWidth="1"/>
    <col min="17" max="20" width="6" bestFit="1" customWidth="1"/>
    <col min="21" max="21" width="6.86328125" bestFit="1" customWidth="1"/>
    <col min="22" max="23" width="5.59765625" bestFit="1" customWidth="1"/>
    <col min="24" max="24" width="5.46484375" customWidth="1"/>
  </cols>
  <sheetData>
    <row r="2" spans="2:24" ht="29.25" customHeight="1">
      <c r="B2" s="23"/>
      <c r="C2" s="23">
        <v>2000</v>
      </c>
      <c r="D2" s="23">
        <v>2001</v>
      </c>
      <c r="E2" s="23">
        <v>2002</v>
      </c>
      <c r="F2" s="23">
        <v>2003</v>
      </c>
      <c r="G2" s="23">
        <v>2004</v>
      </c>
      <c r="H2" s="23">
        <v>2005</v>
      </c>
      <c r="I2" s="23">
        <v>2006</v>
      </c>
      <c r="J2" s="23">
        <v>2007</v>
      </c>
      <c r="K2" s="23">
        <v>2008</v>
      </c>
      <c r="L2" s="23">
        <v>2009</v>
      </c>
      <c r="M2" s="23">
        <v>2010</v>
      </c>
      <c r="N2" s="23">
        <v>2011</v>
      </c>
      <c r="O2" s="23">
        <v>2012</v>
      </c>
      <c r="P2" s="23">
        <v>2013</v>
      </c>
      <c r="Q2" s="23">
        <v>2014</v>
      </c>
      <c r="R2" s="23">
        <v>2015</v>
      </c>
      <c r="S2" s="23">
        <v>2016</v>
      </c>
      <c r="T2" s="23">
        <v>2017</v>
      </c>
      <c r="U2" s="23">
        <v>2018</v>
      </c>
      <c r="V2" s="23">
        <v>2019</v>
      </c>
      <c r="W2" s="23">
        <v>2020</v>
      </c>
      <c r="X2" s="23">
        <v>2021</v>
      </c>
    </row>
    <row r="3" spans="2:24" ht="29.25" customHeight="1">
      <c r="B3" s="15" t="s">
        <v>33</v>
      </c>
      <c r="C3" s="16">
        <f t="shared" ref="C3:X3" si="0">+C14/1000</f>
        <v>0</v>
      </c>
      <c r="D3" s="16">
        <f t="shared" si="0"/>
        <v>0</v>
      </c>
      <c r="E3" s="16">
        <f t="shared" si="0"/>
        <v>0</v>
      </c>
      <c r="F3" s="16">
        <f t="shared" si="0"/>
        <v>0</v>
      </c>
      <c r="G3" s="16">
        <f t="shared" si="0"/>
        <v>0</v>
      </c>
      <c r="H3" s="16">
        <f t="shared" si="0"/>
        <v>0</v>
      </c>
      <c r="I3" s="16">
        <f t="shared" si="0"/>
        <v>0</v>
      </c>
      <c r="J3" s="16">
        <f t="shared" si="0"/>
        <v>0</v>
      </c>
      <c r="K3" s="16">
        <f t="shared" si="0"/>
        <v>0</v>
      </c>
      <c r="L3" s="16">
        <f t="shared" si="0"/>
        <v>0</v>
      </c>
      <c r="M3" s="16">
        <f t="shared" si="0"/>
        <v>0</v>
      </c>
      <c r="N3" s="16">
        <f t="shared" si="0"/>
        <v>0</v>
      </c>
      <c r="O3" s="16">
        <f t="shared" si="0"/>
        <v>2.0139999999999998</v>
      </c>
      <c r="P3" s="16">
        <f t="shared" si="0"/>
        <v>23.191299999999998</v>
      </c>
      <c r="Q3" s="17">
        <f t="shared" si="0"/>
        <v>76.129440000000002</v>
      </c>
      <c r="R3" s="17">
        <f t="shared" si="0"/>
        <v>48.502747999999997</v>
      </c>
      <c r="S3" s="17">
        <f t="shared" si="0"/>
        <v>63.015594</v>
      </c>
      <c r="T3" s="17">
        <f t="shared" si="0"/>
        <v>48.458419999999997</v>
      </c>
      <c r="U3" s="17">
        <f t="shared" si="0"/>
        <v>90.364999999999995</v>
      </c>
      <c r="V3" s="16">
        <f t="shared" si="0"/>
        <v>51.404000000000003</v>
      </c>
      <c r="W3" s="16">
        <f t="shared" si="0"/>
        <v>44.005926000000002</v>
      </c>
      <c r="X3" s="16">
        <f t="shared" si="0"/>
        <v>0</v>
      </c>
    </row>
    <row r="4" spans="2:24" ht="29.25" customHeight="1">
      <c r="B4" s="15" t="s">
        <v>5</v>
      </c>
      <c r="C4" s="16">
        <f t="shared" ref="C4:X4" si="1">+C15/1000</f>
        <v>27.867999999999999</v>
      </c>
      <c r="D4" s="16">
        <f t="shared" si="1"/>
        <v>39.75</v>
      </c>
      <c r="E4" s="16">
        <f t="shared" si="1"/>
        <v>51.283000000000001</v>
      </c>
      <c r="F4" s="16">
        <f t="shared" si="1"/>
        <v>91.515000000000001</v>
      </c>
      <c r="G4" s="16">
        <f t="shared" si="1"/>
        <v>60.832000000000001</v>
      </c>
      <c r="H4" s="16">
        <f t="shared" si="1"/>
        <v>111.491</v>
      </c>
      <c r="I4" s="16">
        <f t="shared" si="1"/>
        <v>60.578000000000003</v>
      </c>
      <c r="J4" s="18">
        <f t="shared" si="1"/>
        <v>87.277000000000001</v>
      </c>
      <c r="K4" s="18">
        <f t="shared" si="1"/>
        <v>139.51400000000001</v>
      </c>
      <c r="L4" s="18">
        <f t="shared" si="1"/>
        <v>104.21899999999999</v>
      </c>
      <c r="M4" s="18">
        <f t="shared" si="1"/>
        <v>165.69200000000001</v>
      </c>
      <c r="N4" s="18">
        <f t="shared" si="1"/>
        <v>160.53200000000001</v>
      </c>
      <c r="O4" s="18">
        <f t="shared" si="1"/>
        <v>161.51400000000001</v>
      </c>
      <c r="P4" s="18">
        <f t="shared" si="1"/>
        <v>182.619</v>
      </c>
      <c r="Q4" s="18">
        <f t="shared" si="1"/>
        <v>229.93700000000001</v>
      </c>
      <c r="R4" s="18">
        <f t="shared" si="1"/>
        <v>152.27099999999999</v>
      </c>
      <c r="S4" s="18">
        <f t="shared" si="1"/>
        <v>146.02500000000001</v>
      </c>
      <c r="T4" s="18">
        <f t="shared" si="1"/>
        <v>104.405</v>
      </c>
      <c r="U4" s="18">
        <f t="shared" si="1"/>
        <v>180.46600000000001</v>
      </c>
      <c r="V4" s="18">
        <f t="shared" si="1"/>
        <v>83.941000000000003</v>
      </c>
      <c r="W4" s="18">
        <f t="shared" si="1"/>
        <v>55.332000000000001</v>
      </c>
      <c r="X4" s="16">
        <f t="shared" si="1"/>
        <v>0</v>
      </c>
    </row>
    <row r="5" spans="2:24" ht="29.25" customHeight="1">
      <c r="B5" s="15" t="s">
        <v>34</v>
      </c>
      <c r="C5" s="19">
        <f t="shared" ref="C5:X5" si="2">+C16/1000</f>
        <v>216.47</v>
      </c>
      <c r="D5" s="19">
        <f t="shared" si="2"/>
        <v>269.798</v>
      </c>
      <c r="E5" s="19">
        <f t="shared" si="2"/>
        <v>205.28200000000001</v>
      </c>
      <c r="F5" s="19">
        <f t="shared" si="2"/>
        <v>264.80099999999999</v>
      </c>
      <c r="G5" s="19">
        <f t="shared" si="2"/>
        <v>204.37100000000001</v>
      </c>
      <c r="H5" s="19">
        <f t="shared" si="2"/>
        <v>234.45099999999999</v>
      </c>
      <c r="I5" s="19">
        <f t="shared" si="2"/>
        <v>244.58500000000001</v>
      </c>
      <c r="J5" s="19">
        <f t="shared" si="2"/>
        <v>296.523167</v>
      </c>
      <c r="K5" s="19">
        <f t="shared" si="2"/>
        <v>354.727463</v>
      </c>
      <c r="L5" s="19">
        <f t="shared" si="2"/>
        <v>310.74299999999999</v>
      </c>
      <c r="M5" s="19">
        <f t="shared" si="2"/>
        <v>207.48887024240918</v>
      </c>
      <c r="N5" s="19">
        <f t="shared" si="2"/>
        <v>215.35305499999996</v>
      </c>
      <c r="O5" s="19">
        <f t="shared" si="2"/>
        <v>221.46899999999999</v>
      </c>
      <c r="P5" s="19">
        <f t="shared" si="2"/>
        <v>149.20400000000001</v>
      </c>
      <c r="Q5" s="19">
        <f t="shared" si="2"/>
        <v>227.52</v>
      </c>
      <c r="R5" s="19">
        <f t="shared" si="2"/>
        <v>116.24299999999999</v>
      </c>
      <c r="S5" s="19">
        <f t="shared" si="2"/>
        <v>113.828</v>
      </c>
      <c r="T5" s="19">
        <f t="shared" si="2"/>
        <v>83.671999999999997</v>
      </c>
      <c r="U5" s="19">
        <f t="shared" si="2"/>
        <v>128.53100000000001</v>
      </c>
      <c r="V5" s="19">
        <f t="shared" si="2"/>
        <v>42.79</v>
      </c>
      <c r="W5" s="19">
        <f t="shared" si="2"/>
        <v>29.562000000000001</v>
      </c>
      <c r="X5" s="16">
        <f t="shared" si="2"/>
        <v>0</v>
      </c>
    </row>
    <row r="6" spans="2:24" ht="29.25" customHeight="1">
      <c r="B6" s="15" t="s">
        <v>35</v>
      </c>
      <c r="C6" s="16">
        <f t="shared" ref="C6:X6" si="3">+C17/1000</f>
        <v>24.457000000000001</v>
      </c>
      <c r="D6" s="20">
        <f t="shared" si="3"/>
        <v>20.869</v>
      </c>
      <c r="E6" s="20">
        <f t="shared" si="3"/>
        <v>20.088000000000001</v>
      </c>
      <c r="F6" s="20">
        <f t="shared" si="3"/>
        <v>31.219000000000001</v>
      </c>
      <c r="G6" s="20">
        <f t="shared" si="3"/>
        <v>22.943000000000001</v>
      </c>
      <c r="H6" s="20">
        <f t="shared" si="3"/>
        <v>40.509</v>
      </c>
      <c r="I6" s="20">
        <f t="shared" si="3"/>
        <v>12.009</v>
      </c>
      <c r="J6" s="20">
        <f t="shared" si="3"/>
        <v>16.975999999999999</v>
      </c>
      <c r="K6" s="20">
        <f t="shared" si="3"/>
        <v>30.212</v>
      </c>
      <c r="L6" s="20">
        <f t="shared" si="3"/>
        <v>22.001000000000001</v>
      </c>
      <c r="M6" s="20">
        <f t="shared" si="3"/>
        <v>21.36</v>
      </c>
      <c r="N6" s="20">
        <f t="shared" si="3"/>
        <v>18.068000000000001</v>
      </c>
      <c r="O6" s="20">
        <f t="shared" si="3"/>
        <v>13.961</v>
      </c>
      <c r="P6" s="20">
        <f t="shared" si="3"/>
        <v>20.055</v>
      </c>
      <c r="Q6" s="20">
        <f t="shared" si="3"/>
        <v>23.431000000000001</v>
      </c>
      <c r="R6" s="20">
        <f t="shared" si="3"/>
        <v>11.204000000000001</v>
      </c>
      <c r="S6" s="20">
        <f t="shared" si="3"/>
        <v>16.827999999999999</v>
      </c>
      <c r="T6" s="20">
        <f t="shared" si="3"/>
        <v>15.353</v>
      </c>
      <c r="U6" s="20">
        <f t="shared" si="3"/>
        <v>23.702000000000002</v>
      </c>
      <c r="V6" s="20">
        <f t="shared" si="3"/>
        <v>8.375</v>
      </c>
      <c r="W6" s="20">
        <f t="shared" si="3"/>
        <v>5.9930000000000003</v>
      </c>
      <c r="X6" s="16">
        <f t="shared" si="3"/>
        <v>0</v>
      </c>
    </row>
    <row r="7" spans="2:24" ht="29.25" customHeight="1">
      <c r="B7" s="15" t="s">
        <v>4</v>
      </c>
      <c r="C7" s="21">
        <f t="shared" ref="C7:X7" si="4">+C18/1000</f>
        <v>14.827</v>
      </c>
      <c r="D7" s="21">
        <f t="shared" si="4"/>
        <v>34.616</v>
      </c>
      <c r="E7" s="21">
        <f t="shared" si="4"/>
        <v>36.601999999999997</v>
      </c>
      <c r="F7" s="21">
        <f t="shared" si="4"/>
        <v>57.64574300000001</v>
      </c>
      <c r="G7" s="21">
        <f t="shared" si="4"/>
        <v>83.734928000000039</v>
      </c>
      <c r="H7" s="21">
        <f t="shared" si="4"/>
        <v>87.602499999999864</v>
      </c>
      <c r="I7" s="21">
        <f t="shared" si="4"/>
        <v>77.691447999999824</v>
      </c>
      <c r="J7" s="21">
        <f t="shared" si="4"/>
        <v>110.69176900000008</v>
      </c>
      <c r="K7" s="21">
        <f t="shared" si="4"/>
        <v>93.865893000000014</v>
      </c>
      <c r="L7" s="21">
        <f t="shared" si="4"/>
        <v>37.692707999999953</v>
      </c>
      <c r="M7" s="21">
        <f t="shared" si="4"/>
        <v>31.686287999999948</v>
      </c>
      <c r="N7" s="21">
        <f t="shared" si="4"/>
        <v>62.0636149999998</v>
      </c>
      <c r="O7" s="21">
        <f t="shared" si="4"/>
        <v>63.104715999999911</v>
      </c>
      <c r="P7" s="21">
        <f t="shared" si="4"/>
        <v>52.432803</v>
      </c>
      <c r="Q7" s="21">
        <f t="shared" si="4"/>
        <v>71.253600000000006</v>
      </c>
      <c r="R7" s="21">
        <f t="shared" si="4"/>
        <v>24.046659999999999</v>
      </c>
      <c r="S7" s="21">
        <f t="shared" si="4"/>
        <v>14.622745</v>
      </c>
      <c r="T7" s="21">
        <f t="shared" si="4"/>
        <v>6.314921</v>
      </c>
      <c r="U7" s="21">
        <f t="shared" si="4"/>
        <v>7.7839490000000007</v>
      </c>
      <c r="V7" s="16">
        <f t="shared" si="4"/>
        <v>2.4024570000000001</v>
      </c>
      <c r="W7" s="16">
        <f t="shared" si="4"/>
        <v>0.753</v>
      </c>
      <c r="X7" s="16">
        <f t="shared" si="4"/>
        <v>0</v>
      </c>
    </row>
    <row r="8" spans="2:24" ht="29.25" customHeight="1">
      <c r="B8" s="15" t="s">
        <v>3</v>
      </c>
      <c r="C8" s="16">
        <f t="shared" ref="C8:X8" si="5">+C19/1000</f>
        <v>0</v>
      </c>
      <c r="D8" s="16">
        <f t="shared" si="5"/>
        <v>0</v>
      </c>
      <c r="E8" s="16">
        <f t="shared" si="5"/>
        <v>0</v>
      </c>
      <c r="F8" s="16">
        <f t="shared" si="5"/>
        <v>0</v>
      </c>
      <c r="G8" s="16">
        <f t="shared" si="5"/>
        <v>0</v>
      </c>
      <c r="H8" s="16">
        <f t="shared" si="5"/>
        <v>0</v>
      </c>
      <c r="I8" s="16">
        <f t="shared" si="5"/>
        <v>0</v>
      </c>
      <c r="J8" s="16">
        <f t="shared" si="5"/>
        <v>0</v>
      </c>
      <c r="K8" s="16">
        <f t="shared" si="5"/>
        <v>0</v>
      </c>
      <c r="L8" s="16">
        <f t="shared" si="5"/>
        <v>0</v>
      </c>
      <c r="M8" s="16">
        <f t="shared" si="5"/>
        <v>0</v>
      </c>
      <c r="N8" s="16">
        <f t="shared" si="5"/>
        <v>0</v>
      </c>
      <c r="O8" s="16">
        <f t="shared" si="5"/>
        <v>0</v>
      </c>
      <c r="P8" s="22">
        <f t="shared" si="5"/>
        <v>1.5089999999999999</v>
      </c>
      <c r="Q8" s="22">
        <f t="shared" si="5"/>
        <v>1.915</v>
      </c>
      <c r="R8" s="22">
        <f t="shared" si="5"/>
        <v>6.6159999999999997</v>
      </c>
      <c r="S8" s="22">
        <f t="shared" si="5"/>
        <v>7.3310000000000004</v>
      </c>
      <c r="T8" s="22">
        <f t="shared" si="5"/>
        <v>4.4370000000000003</v>
      </c>
      <c r="U8" s="22">
        <f t="shared" si="5"/>
        <v>8.2309999999999999</v>
      </c>
      <c r="V8" s="22">
        <f t="shared" si="5"/>
        <v>3.4649999999999999</v>
      </c>
      <c r="W8" s="22">
        <f t="shared" si="5"/>
        <v>2.67</v>
      </c>
      <c r="X8" s="16">
        <f t="shared" si="5"/>
        <v>0</v>
      </c>
    </row>
    <row r="9" spans="2:24" ht="29.25" customHeight="1">
      <c r="C9" s="24">
        <f>SUM(C3:C8)</f>
        <v>283.62200000000001</v>
      </c>
      <c r="D9" s="24">
        <f t="shared" ref="D9:X9" si="6">SUM(D3:D8)</f>
        <v>365.03300000000002</v>
      </c>
      <c r="E9" s="24">
        <f t="shared" si="6"/>
        <v>313.255</v>
      </c>
      <c r="F9" s="24">
        <f t="shared" si="6"/>
        <v>445.18074300000001</v>
      </c>
      <c r="G9" s="24">
        <f t="shared" si="6"/>
        <v>371.88092800000004</v>
      </c>
      <c r="H9" s="24">
        <f t="shared" si="6"/>
        <v>474.05349999999987</v>
      </c>
      <c r="I9" s="24">
        <f t="shared" si="6"/>
        <v>394.86344799999983</v>
      </c>
      <c r="J9" s="24">
        <f t="shared" si="6"/>
        <v>511.46793600000007</v>
      </c>
      <c r="K9" s="24">
        <f t="shared" si="6"/>
        <v>618.31935600000008</v>
      </c>
      <c r="L9" s="24">
        <f t="shared" si="6"/>
        <v>474.65570799999989</v>
      </c>
      <c r="M9" s="24">
        <f t="shared" si="6"/>
        <v>426.22715824240913</v>
      </c>
      <c r="N9" s="24">
        <f t="shared" si="6"/>
        <v>456.01666999999975</v>
      </c>
      <c r="O9" s="24">
        <f t="shared" si="6"/>
        <v>462.06271599999991</v>
      </c>
      <c r="P9" s="24">
        <f t="shared" si="6"/>
        <v>429.01110299999999</v>
      </c>
      <c r="Q9" s="24">
        <f t="shared" si="6"/>
        <v>630.18604000000005</v>
      </c>
      <c r="R9" s="24">
        <f t="shared" si="6"/>
        <v>358.88340799999997</v>
      </c>
      <c r="S9" s="24">
        <f t="shared" si="6"/>
        <v>361.65033900000003</v>
      </c>
      <c r="T9" s="24">
        <f t="shared" si="6"/>
        <v>262.64034100000003</v>
      </c>
      <c r="U9" s="24">
        <f t="shared" si="6"/>
        <v>439.07894900000002</v>
      </c>
      <c r="V9" s="24">
        <f t="shared" si="6"/>
        <v>192.37745699999999</v>
      </c>
      <c r="W9" s="24">
        <f t="shared" si="6"/>
        <v>138.31592599999999</v>
      </c>
      <c r="X9" s="24">
        <f t="shared" si="6"/>
        <v>0</v>
      </c>
    </row>
    <row r="10" spans="2:24" ht="29.25" customHeight="1">
      <c r="C10" s="25">
        <f>+C5+C7</f>
        <v>231.297</v>
      </c>
      <c r="D10" s="25">
        <f>SUM(D5:D7)</f>
        <v>325.28300000000002</v>
      </c>
      <c r="E10" s="25">
        <f t="shared" ref="E10:I10" si="7">SUM(E5:E7)</f>
        <v>261.97199999999998</v>
      </c>
      <c r="F10" s="25">
        <f t="shared" si="7"/>
        <v>353.66574300000002</v>
      </c>
      <c r="G10" s="25">
        <f t="shared" si="7"/>
        <v>311.04892800000005</v>
      </c>
      <c r="H10" s="25">
        <f t="shared" si="7"/>
        <v>362.56249999999983</v>
      </c>
      <c r="I10" s="25">
        <f t="shared" si="7"/>
        <v>334.2854479999998</v>
      </c>
      <c r="J10" s="25">
        <f>SUM(J4:J7)</f>
        <v>511.46793600000007</v>
      </c>
      <c r="K10" s="25">
        <f t="shared" ref="K10:O10" si="8">SUM(K4:K7)</f>
        <v>618.31935600000008</v>
      </c>
      <c r="L10" s="25">
        <f t="shared" si="8"/>
        <v>474.65570799999989</v>
      </c>
      <c r="M10" s="25">
        <f t="shared" si="8"/>
        <v>426.22715824240913</v>
      </c>
      <c r="N10" s="25">
        <f t="shared" si="8"/>
        <v>456.01666999999975</v>
      </c>
      <c r="O10" s="25">
        <f t="shared" si="8"/>
        <v>460.0487159999999</v>
      </c>
      <c r="P10" s="25">
        <f>SUM(P4:P8)</f>
        <v>405.81980299999998</v>
      </c>
      <c r="Q10" s="25">
        <f>SUM(Q3:Q8)</f>
        <v>630.18604000000005</v>
      </c>
      <c r="R10" s="25">
        <f t="shared" ref="R10:X10" si="9">SUM(R3:R8)</f>
        <v>358.88340799999997</v>
      </c>
      <c r="S10" s="25">
        <f t="shared" si="9"/>
        <v>361.65033900000003</v>
      </c>
      <c r="T10" s="25">
        <f t="shared" si="9"/>
        <v>262.64034100000003</v>
      </c>
      <c r="U10" s="25">
        <f>SUM(U3:U8)</f>
        <v>439.07894900000002</v>
      </c>
      <c r="V10" s="25">
        <f>SUM(V4:V6,V8)</f>
        <v>138.571</v>
      </c>
      <c r="W10" s="25">
        <f>SUM(W4:W6,W8)</f>
        <v>93.557000000000002</v>
      </c>
      <c r="X10" s="25">
        <f t="shared" si="9"/>
        <v>0</v>
      </c>
    </row>
    <row r="11" spans="2:24" ht="29.25" customHeight="1">
      <c r="C11" s="26">
        <f>+C10/C9</f>
        <v>0.81551149064600059</v>
      </c>
      <c r="D11" s="26">
        <f t="shared" ref="D11:X11" si="10">+D10/D9</f>
        <v>0.8911057356458183</v>
      </c>
      <c r="E11" s="26">
        <f t="shared" si="10"/>
        <v>0.83628992354471587</v>
      </c>
      <c r="F11" s="26">
        <f t="shared" si="10"/>
        <v>0.794431809014704</v>
      </c>
      <c r="G11" s="26">
        <f t="shared" si="10"/>
        <v>0.8364207588510697</v>
      </c>
      <c r="H11" s="26">
        <f t="shared" si="10"/>
        <v>0.76481346514686621</v>
      </c>
      <c r="I11" s="26">
        <f t="shared" si="10"/>
        <v>0.84658493890272657</v>
      </c>
      <c r="J11" s="26">
        <f t="shared" si="10"/>
        <v>1</v>
      </c>
      <c r="K11" s="26">
        <f t="shared" si="10"/>
        <v>1</v>
      </c>
      <c r="L11" s="26">
        <f t="shared" si="10"/>
        <v>1</v>
      </c>
      <c r="M11" s="26">
        <f t="shared" si="10"/>
        <v>1</v>
      </c>
      <c r="N11" s="26">
        <f t="shared" si="10"/>
        <v>1</v>
      </c>
      <c r="O11" s="26">
        <f t="shared" si="10"/>
        <v>0.99564128433162735</v>
      </c>
      <c r="P11" s="26">
        <f t="shared" si="10"/>
        <v>0.94594242471155809</v>
      </c>
      <c r="Q11" s="26">
        <f t="shared" si="10"/>
        <v>1</v>
      </c>
      <c r="R11" s="26">
        <f t="shared" si="10"/>
        <v>1</v>
      </c>
      <c r="S11" s="26">
        <f t="shared" si="10"/>
        <v>1</v>
      </c>
      <c r="T11" s="26">
        <f t="shared" si="10"/>
        <v>1</v>
      </c>
      <c r="U11" s="26">
        <f t="shared" si="10"/>
        <v>1</v>
      </c>
      <c r="V11" s="26">
        <f>+V10/V9</f>
        <v>0.72030788929702927</v>
      </c>
      <c r="W11" s="26">
        <f t="shared" si="10"/>
        <v>0.67640077831673562</v>
      </c>
      <c r="X11" s="26" t="e">
        <f t="shared" si="10"/>
        <v>#DIV/0!</v>
      </c>
    </row>
    <row r="13" spans="2:24" ht="29.25" customHeight="1">
      <c r="B13" t="s">
        <v>36</v>
      </c>
      <c r="C13">
        <v>2000</v>
      </c>
      <c r="D13">
        <v>2001</v>
      </c>
      <c r="E13">
        <v>2002</v>
      </c>
      <c r="F13">
        <v>2003</v>
      </c>
      <c r="G13">
        <v>2004</v>
      </c>
      <c r="H13">
        <v>2005</v>
      </c>
      <c r="I13">
        <v>2006</v>
      </c>
      <c r="J13">
        <v>2007</v>
      </c>
      <c r="K13">
        <v>2008</v>
      </c>
      <c r="L13">
        <v>2009</v>
      </c>
      <c r="M13">
        <v>2010</v>
      </c>
      <c r="N13">
        <v>2011</v>
      </c>
      <c r="O13">
        <v>2012</v>
      </c>
      <c r="P13">
        <v>2013</v>
      </c>
      <c r="Q13">
        <v>2014</v>
      </c>
      <c r="R13">
        <v>2015</v>
      </c>
      <c r="S13">
        <v>2016</v>
      </c>
      <c r="T13">
        <v>2017</v>
      </c>
      <c r="U13">
        <v>2018</v>
      </c>
      <c r="V13">
        <v>2019</v>
      </c>
      <c r="W13">
        <v>2020</v>
      </c>
    </row>
    <row r="14" spans="2:24" ht="29.25" customHeight="1">
      <c r="B14" t="s">
        <v>33</v>
      </c>
      <c r="O14">
        <v>2014</v>
      </c>
      <c r="P14">
        <v>23191.3</v>
      </c>
      <c r="Q14">
        <v>76129.440000000002</v>
      </c>
      <c r="R14">
        <v>48502.748</v>
      </c>
      <c r="S14">
        <v>63015.593999999997</v>
      </c>
      <c r="T14">
        <v>48458.42</v>
      </c>
      <c r="U14">
        <v>90365</v>
      </c>
      <c r="V14">
        <v>51404</v>
      </c>
      <c r="W14">
        <v>44005.925999999999</v>
      </c>
    </row>
    <row r="15" spans="2:24" ht="29.25" customHeight="1">
      <c r="B15" t="s">
        <v>5</v>
      </c>
      <c r="C15">
        <v>27868</v>
      </c>
      <c r="D15">
        <v>39750</v>
      </c>
      <c r="E15">
        <v>51283</v>
      </c>
      <c r="F15">
        <v>91515</v>
      </c>
      <c r="G15">
        <v>60832</v>
      </c>
      <c r="H15">
        <v>111491</v>
      </c>
      <c r="I15">
        <v>60578</v>
      </c>
      <c r="J15">
        <v>87277</v>
      </c>
      <c r="K15">
        <v>139514</v>
      </c>
      <c r="L15">
        <v>104219</v>
      </c>
      <c r="M15">
        <v>165692</v>
      </c>
      <c r="N15">
        <v>160532</v>
      </c>
      <c r="O15">
        <v>161514</v>
      </c>
      <c r="P15">
        <v>182619</v>
      </c>
      <c r="Q15">
        <v>229937</v>
      </c>
      <c r="R15">
        <v>152271</v>
      </c>
      <c r="S15">
        <v>146025</v>
      </c>
      <c r="T15">
        <v>104405</v>
      </c>
      <c r="U15">
        <v>180466</v>
      </c>
      <c r="V15">
        <v>83941</v>
      </c>
      <c r="W15">
        <v>55332</v>
      </c>
    </row>
    <row r="16" spans="2:24" ht="29.25" customHeight="1">
      <c r="B16" t="s">
        <v>34</v>
      </c>
      <c r="C16">
        <v>216470</v>
      </c>
      <c r="D16">
        <v>269798</v>
      </c>
      <c r="E16">
        <v>205282</v>
      </c>
      <c r="F16">
        <v>264801</v>
      </c>
      <c r="G16">
        <v>204371</v>
      </c>
      <c r="H16">
        <v>234451</v>
      </c>
      <c r="I16">
        <v>244585</v>
      </c>
      <c r="J16">
        <v>296523.16700000002</v>
      </c>
      <c r="K16">
        <v>354727.46299999999</v>
      </c>
      <c r="L16">
        <v>310743</v>
      </c>
      <c r="M16">
        <v>207488.87024240918</v>
      </c>
      <c r="N16">
        <v>215353.05499999996</v>
      </c>
      <c r="O16">
        <v>221469</v>
      </c>
      <c r="P16">
        <v>149204</v>
      </c>
      <c r="Q16">
        <v>227520</v>
      </c>
      <c r="R16">
        <v>116243</v>
      </c>
      <c r="S16">
        <v>113828</v>
      </c>
      <c r="T16">
        <v>83672</v>
      </c>
      <c r="U16">
        <v>128531</v>
      </c>
      <c r="V16">
        <v>42790</v>
      </c>
      <c r="W16">
        <v>29562</v>
      </c>
    </row>
    <row r="17" spans="2:23" ht="29.25" customHeight="1">
      <c r="B17" t="s">
        <v>35</v>
      </c>
      <c r="C17">
        <v>24457</v>
      </c>
      <c r="D17">
        <v>20869</v>
      </c>
      <c r="E17">
        <v>20088</v>
      </c>
      <c r="F17">
        <v>31219</v>
      </c>
      <c r="G17">
        <v>22943</v>
      </c>
      <c r="H17">
        <v>40509</v>
      </c>
      <c r="I17">
        <v>12009</v>
      </c>
      <c r="J17">
        <v>16976</v>
      </c>
      <c r="K17">
        <v>30212</v>
      </c>
      <c r="L17">
        <v>22001</v>
      </c>
      <c r="M17">
        <v>21360</v>
      </c>
      <c r="N17">
        <v>18068</v>
      </c>
      <c r="O17">
        <v>13961</v>
      </c>
      <c r="P17">
        <v>20055</v>
      </c>
      <c r="Q17">
        <v>23431</v>
      </c>
      <c r="R17">
        <v>11204</v>
      </c>
      <c r="S17">
        <v>16828</v>
      </c>
      <c r="T17">
        <v>15353</v>
      </c>
      <c r="U17">
        <v>23702</v>
      </c>
      <c r="V17">
        <v>8375</v>
      </c>
      <c r="W17">
        <v>5993</v>
      </c>
    </row>
    <row r="18" spans="2:23" ht="29.25" customHeight="1">
      <c r="B18" t="s">
        <v>4</v>
      </c>
      <c r="C18">
        <v>14827</v>
      </c>
      <c r="D18">
        <v>34616</v>
      </c>
      <c r="E18">
        <v>36602</v>
      </c>
      <c r="F18">
        <v>57645.743000000009</v>
      </c>
      <c r="G18">
        <v>83734.928000000044</v>
      </c>
      <c r="H18">
        <v>87602.499999999869</v>
      </c>
      <c r="I18">
        <v>77691.447999999829</v>
      </c>
      <c r="J18">
        <v>110691.76900000007</v>
      </c>
      <c r="K18">
        <v>93865.893000000011</v>
      </c>
      <c r="L18">
        <v>37692.707999999955</v>
      </c>
      <c r="M18">
        <v>31686.28799999995</v>
      </c>
      <c r="N18">
        <v>62063.614999999802</v>
      </c>
      <c r="O18">
        <v>63104.715999999913</v>
      </c>
      <c r="P18">
        <v>52432.803</v>
      </c>
      <c r="Q18">
        <v>71253.600000000006</v>
      </c>
      <c r="R18">
        <v>24046.66</v>
      </c>
      <c r="S18">
        <v>14622.745000000001</v>
      </c>
      <c r="T18">
        <v>6314.9210000000003</v>
      </c>
      <c r="U18">
        <v>7783.9490000000005</v>
      </c>
      <c r="V18">
        <v>2402.4569999999999</v>
      </c>
      <c r="W18">
        <v>753</v>
      </c>
    </row>
    <row r="19" spans="2:23" ht="29.25" customHeight="1">
      <c r="B19" t="s">
        <v>3</v>
      </c>
      <c r="P19">
        <v>1509</v>
      </c>
      <c r="Q19">
        <v>1915</v>
      </c>
      <c r="R19">
        <v>6616</v>
      </c>
      <c r="S19">
        <v>7331</v>
      </c>
      <c r="T19">
        <v>4437</v>
      </c>
      <c r="U19">
        <v>8231</v>
      </c>
      <c r="V19">
        <v>3465</v>
      </c>
      <c r="W19">
        <v>2670</v>
      </c>
    </row>
    <row r="20" spans="2:23" ht="29.25" customHeight="1">
      <c r="C20">
        <f>SUM(C14:C19)</f>
        <v>283622</v>
      </c>
      <c r="D20">
        <f t="shared" ref="D20:W20" si="11">SUM(D14:D19)</f>
        <v>365033</v>
      </c>
      <c r="E20">
        <f t="shared" si="11"/>
        <v>313255</v>
      </c>
      <c r="F20">
        <f t="shared" si="11"/>
        <v>445180.74300000002</v>
      </c>
      <c r="G20">
        <f t="shared" si="11"/>
        <v>371880.92800000007</v>
      </c>
      <c r="H20">
        <f t="shared" si="11"/>
        <v>474053.49999999988</v>
      </c>
      <c r="I20">
        <f t="shared" si="11"/>
        <v>394863.44799999986</v>
      </c>
      <c r="J20">
        <f t="shared" si="11"/>
        <v>511467.9360000001</v>
      </c>
      <c r="K20">
        <f t="shared" si="11"/>
        <v>618319.35600000003</v>
      </c>
      <c r="L20">
        <f t="shared" si="11"/>
        <v>474655.70799999998</v>
      </c>
      <c r="M20">
        <f t="shared" si="11"/>
        <v>426227.15824240912</v>
      </c>
      <c r="N20">
        <f t="shared" si="11"/>
        <v>456016.66999999975</v>
      </c>
      <c r="O20">
        <f t="shared" si="11"/>
        <v>462062.7159999999</v>
      </c>
      <c r="P20">
        <f t="shared" si="11"/>
        <v>429011.103</v>
      </c>
      <c r="Q20">
        <f t="shared" si="11"/>
        <v>630186.03999999992</v>
      </c>
      <c r="R20">
        <f t="shared" si="11"/>
        <v>358883.408</v>
      </c>
      <c r="S20">
        <f t="shared" si="11"/>
        <v>361650.33899999998</v>
      </c>
      <c r="T20">
        <f t="shared" si="11"/>
        <v>262640.34100000001</v>
      </c>
      <c r="U20">
        <f t="shared" si="11"/>
        <v>439078.94900000002</v>
      </c>
      <c r="V20">
        <f t="shared" si="11"/>
        <v>192377.45699999999</v>
      </c>
      <c r="W20">
        <f t="shared" si="11"/>
        <v>138315.92600000001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巣山　哲</dc:creator>
  <cp:lastModifiedBy>NPFC-02</cp:lastModifiedBy>
  <dcterms:created xsi:type="dcterms:W3CDTF">2015-06-05T18:19:34Z</dcterms:created>
  <dcterms:modified xsi:type="dcterms:W3CDTF">2021-10-01T02:47:46Z</dcterms:modified>
</cp:coreProperties>
</file>