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pfc.sharepoint.com/sites/Secretariat/Shared Documents/Meetings/2026/202604 COM Osaka/FAC08/Mtg_Docs_Prep/2.Comfirmed_for_Posting/WP02 Rev.1/"/>
    </mc:Choice>
  </mc:AlternateContent>
  <xr:revisionPtr revIDLastSave="8" documentId="8_{3844B069-3C80-4073-9427-AA75A79B5D93}" xr6:coauthVersionLast="47" xr6:coauthVersionMax="47" xr10:uidLastSave="{7FD45D85-F2BB-46E3-8996-0A8149630ABC}"/>
  <bookViews>
    <workbookView xWindow="-120" yWindow="-120" windowWidth="29040" windowHeight="15720" xr2:uid="{00000000-000D-0000-FFFF-FFFF00000000}"/>
  </bookViews>
  <sheets>
    <sheet name="Revised Sheet(2nd Year)" sheetId="4" r:id="rId1"/>
  </sheets>
  <definedNames>
    <definedName name="_xlnm.Print_Area" localSheetId="0">'Revised Sheet(2nd Year)'!$A$1:$J$37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G34" i="4" s="1"/>
  <c r="G7" i="4"/>
  <c r="G6" i="4"/>
  <c r="E34" i="4"/>
  <c r="F33" i="4"/>
  <c r="F32" i="4"/>
  <c r="F31" i="4"/>
  <c r="F30" i="4"/>
  <c r="F29" i="4"/>
  <c r="F27" i="4"/>
  <c r="F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農林水産省</author>
  </authors>
  <commentList>
    <comment ref="E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農林水産省:</t>
        </r>
        <r>
          <rPr>
            <sz val="9"/>
            <color indexed="81"/>
            <rFont val="ＭＳ Ｐゴシック"/>
            <family val="3"/>
            <charset val="128"/>
          </rPr>
          <t xml:space="preserve">
In  the original sheet, costs are estimated from the highest steps (e.g. D-1-ix). Here, number is from the lowest step (e.g. D-1-i)</t>
        </r>
      </text>
    </comment>
    <comment ref="G6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農林水産省:</t>
        </r>
        <r>
          <rPr>
            <sz val="9"/>
            <color indexed="81"/>
            <rFont val="ＭＳ Ｐゴシック"/>
            <family val="3"/>
            <charset val="128"/>
          </rPr>
          <t xml:space="preserve">
In  the original sheet, costs are estimated from the highest steps (e.g. D-1-ix). Here, number is from the lowest step (e.g. D-1-i)</t>
        </r>
      </text>
    </comment>
    <comment ref="E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農林水産省:</t>
        </r>
        <r>
          <rPr>
            <sz val="9"/>
            <color indexed="81"/>
            <rFont val="ＭＳ Ｐゴシック"/>
            <family val="3"/>
            <charset val="128"/>
          </rPr>
          <t xml:space="preserve">
same as above</t>
        </r>
      </text>
    </comment>
    <comment ref="G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農林水産省:</t>
        </r>
        <r>
          <rPr>
            <sz val="9"/>
            <color indexed="81"/>
            <rFont val="ＭＳ Ｐゴシック"/>
            <family val="3"/>
            <charset val="128"/>
          </rPr>
          <t xml:space="preserve">
same as above</t>
        </r>
      </text>
    </comment>
    <comment ref="E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農林水産省:</t>
        </r>
        <r>
          <rPr>
            <sz val="9"/>
            <color indexed="81"/>
            <rFont val="ＭＳ Ｐゴシック"/>
            <family val="3"/>
            <charset val="128"/>
          </rPr>
          <t xml:space="preserve">
same as above</t>
        </r>
      </text>
    </comment>
    <comment ref="G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農林水産省:</t>
        </r>
        <r>
          <rPr>
            <sz val="9"/>
            <color indexed="81"/>
            <rFont val="ＭＳ Ｐゴシック"/>
            <family val="3"/>
            <charset val="128"/>
          </rPr>
          <t xml:space="preserve">
same as above</t>
        </r>
      </text>
    </comment>
  </commentList>
</comments>
</file>

<file path=xl/sharedStrings.xml><?xml version="1.0" encoding="utf-8"?>
<sst xmlns="http://schemas.openxmlformats.org/spreadsheetml/2006/main" count="59" uniqueCount="56">
  <si>
    <t>2. Other service costs</t>
  </si>
  <si>
    <t>Cost(US$)</t>
  </si>
  <si>
    <t>2.8 Database management*</t>
  </si>
  <si>
    <t>Estimate based on some independent research of office set up costs</t>
  </si>
  <si>
    <t>Amount is dependent on decision to rent or purchase</t>
  </si>
  <si>
    <t>Expenditure based on NPAFC</t>
  </si>
  <si>
    <t>Draft Commission Budget</t>
  </si>
  <si>
    <t>1.5 Temp Services</t>
  </si>
  <si>
    <t>1.6 Social Security + Insurance</t>
  </si>
  <si>
    <t>1.7 Pension Costs</t>
  </si>
  <si>
    <t>1.8 Overtime</t>
  </si>
  <si>
    <t>1.9 (a) Staff Allowances - Home leave</t>
  </si>
  <si>
    <t>1.9 (b) Staff Allowances - Relocation</t>
  </si>
  <si>
    <t>1.9 (c) Staff Allowances - Repatriation</t>
  </si>
  <si>
    <t>1.10 Professional Development / 
Training</t>
  </si>
  <si>
    <t>1.11 Separation Allowances</t>
  </si>
  <si>
    <t>2.10 Meeting costs</t>
  </si>
  <si>
    <t>2.11 Science Support</t>
  </si>
  <si>
    <t>2.12 Staff recruitment + hiring</t>
  </si>
  <si>
    <t>2.13 Working Capital Fund</t>
  </si>
  <si>
    <t>2.14 Miscellaneous</t>
  </si>
  <si>
    <t>Professional Staff are not eligible to receive overtime pay. Expenditure based on NPAFC case for General Staff only.</t>
  </si>
  <si>
    <t>Estimated cost for 3 professional staff, spouse and dependents after 18 months of employment, according to 7.6 in Draft Staff Regulations.</t>
  </si>
  <si>
    <t>Estimated cost for possible repatriation for 1 professional staff, spouse and dependents and belongings, according to 10.5 in Draft Staff Regulations.</t>
  </si>
  <si>
    <t>Based on 2 weeks salary / year worked.  Consists of accured annual leave, etc,  according to 10.4 in Draft Staff Regulations.</t>
  </si>
  <si>
    <t>Based on average meeting costs for hosting previously held NPFC meetings.  Includes costs for holding both Commission meeting and associated Subsidary Body meetings.  Expected to meet every 2 years, according to Article 5.3 of the Convention.</t>
  </si>
  <si>
    <t>Based on estimated costs associated with flying canidates for 3 professional positions to interview location.</t>
  </si>
  <si>
    <t>Will reduce in future years after Working Capital Fund is built up, according to Regulation 22 of the Draft Financial Regulations.</t>
  </si>
  <si>
    <t>Items</t>
  </si>
  <si>
    <t>Supplementary explanation</t>
  </si>
  <si>
    <t>1. Personnel costs</t>
  </si>
  <si>
    <t>1.1 Executive Secretary</t>
  </si>
  <si>
    <t>1.2 Professional Category Position 1</t>
  </si>
  <si>
    <t>1.3 Professional Category Position 2</t>
  </si>
  <si>
    <t>1.4 General Services Category 
(32 HR/Week)</t>
  </si>
  <si>
    <t>2.1 Office equipment + Furniture</t>
  </si>
  <si>
    <t>2.2 Office supplies</t>
  </si>
  <si>
    <t>2.3 Rentals</t>
  </si>
  <si>
    <t>2.4 Communications</t>
  </si>
  <si>
    <t>2.5 Printing</t>
  </si>
  <si>
    <t>2.6 Duty travel</t>
  </si>
  <si>
    <t xml:space="preserve">2.7 Auditing </t>
  </si>
  <si>
    <t>TOTAL</t>
  </si>
  <si>
    <t>Includes estimated costs for initial website buildout and monthly web hosting costs.  Also includes costs of telephone, fax, internet, postage and courrier services.</t>
  </si>
  <si>
    <t>Year 1
(full year)</t>
    <phoneticPr fontId="1"/>
  </si>
  <si>
    <t xml:space="preserve"> NOTE: Any contribution by Host Government will be used to offset budget costs</t>
    <phoneticPr fontId="1"/>
  </si>
  <si>
    <t>1USD = 124.36 JPY from "Representative Exchange Rates for Selected Currencies for July 2015", July 21</t>
    <phoneticPr fontId="1"/>
  </si>
  <si>
    <t xml:space="preserve">Includes 2% increase between Year 1 and Year 2
Expenditure based on NPAFC
</t>
    <phoneticPr fontId="1"/>
  </si>
  <si>
    <t>RevisedYear 1 
(Sep-Mar)</t>
    <phoneticPr fontId="1"/>
  </si>
  <si>
    <t>2.9 MCS costs</t>
    <phoneticPr fontId="1"/>
  </si>
  <si>
    <t>MCS costs could include VMS and Observer Program</t>
    <phoneticPr fontId="1"/>
  </si>
  <si>
    <t>Year 2
(full year)</t>
    <phoneticPr fontId="1"/>
  </si>
  <si>
    <r>
      <t xml:space="preserve">Estimated cost for 3 professional staff, spouse and dependents and belongings, according to 9.6 in Draft Staff Regulations.
For the 1st year, include </t>
    </r>
    <r>
      <rPr>
        <sz val="12"/>
        <rFont val="Calibri"/>
        <family val="3"/>
        <charset val="128"/>
        <scheme val="minor"/>
      </rPr>
      <t xml:space="preserve"> ES travel cost to Japan</t>
    </r>
    <phoneticPr fontId="1"/>
  </si>
  <si>
    <t>Group Pension, group medical insurance, group long term disability, employment insurance, etc.  Expenditure based on NPAFC benefits.
1st year include tax reimbursement</t>
    <phoneticPr fontId="1"/>
  </si>
  <si>
    <r>
      <t xml:space="preserve">Range is </t>
    </r>
    <r>
      <rPr>
        <sz val="12"/>
        <rFont val="Calibri"/>
        <family val="3"/>
        <charset val="128"/>
        <scheme val="minor"/>
      </rPr>
      <t>$130,745-$152,129, based on D1 level in UN Salary Scale.  Includes 2% increase between Year 1 and Year 2</t>
    </r>
    <phoneticPr fontId="1"/>
  </si>
  <si>
    <t>Range is $89,035 - $118,736, based on P4 level in UN Salary Scale.  Includes 2% increase between Year 1 and Year 2
Recalculated from January-March for the 1st year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</si>
</sst>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8" fontId="2" fillId="2" borderId="1" xfId="0" applyNumberFormat="1" applyFont="1" applyFill="1" applyBorder="1">
      <alignment vertical="center"/>
    </xf>
    <xf numFmtId="38" fontId="2" fillId="0" borderId="1" xfId="0" applyNumberFormat="1" applyFont="1" applyBorder="1">
      <alignment vertical="center"/>
    </xf>
    <xf numFmtId="0" fontId="2" fillId="2" borderId="1" xfId="0" applyFont="1" applyFill="1" applyBorder="1">
      <alignment vertical="center"/>
    </xf>
    <xf numFmtId="38" fontId="2" fillId="0" borderId="1" xfId="0" applyNumberFormat="1" applyFont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/>
    </xf>
    <xf numFmtId="38" fontId="2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2" fillId="2" borderId="10" xfId="0" applyFont="1" applyFill="1" applyBorder="1">
      <alignment vertical="center"/>
    </xf>
    <xf numFmtId="38" fontId="2" fillId="2" borderId="16" xfId="0" applyNumberFormat="1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2" xfId="0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shrinkToFit="1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14" xfId="0" applyFont="1" applyFill="1" applyBorder="1">
      <alignment vertical="center"/>
    </xf>
    <xf numFmtId="38" fontId="5" fillId="2" borderId="1" xfId="0" applyNumberFormat="1" applyFont="1" applyFill="1" applyBorder="1">
      <alignment vertical="center"/>
    </xf>
    <xf numFmtId="38" fontId="5" fillId="0" borderId="1" xfId="0" applyNumberFormat="1" applyFont="1" applyBorder="1">
      <alignment vertical="center"/>
    </xf>
    <xf numFmtId="38" fontId="6" fillId="2" borderId="18" xfId="0" applyNumberFormat="1" applyFont="1" applyFill="1" applyBorder="1">
      <alignment vertical="center"/>
    </xf>
    <xf numFmtId="38" fontId="7" fillId="2" borderId="1" xfId="0" applyNumberFormat="1" applyFont="1" applyFill="1" applyBorder="1">
      <alignment vertical="center"/>
    </xf>
    <xf numFmtId="0" fontId="2" fillId="2" borderId="0" xfId="0" applyFont="1" applyFill="1" applyAlignment="1">
      <alignment vertical="center" wrapText="1"/>
    </xf>
    <xf numFmtId="38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8" fontId="2" fillId="0" borderId="2" xfId="0" applyNumberFormat="1" applyFont="1" applyBorder="1">
      <alignment vertical="center"/>
    </xf>
    <xf numFmtId="38" fontId="5" fillId="3" borderId="1" xfId="0" applyNumberFormat="1" applyFont="1" applyFill="1" applyBorder="1">
      <alignment vertical="center"/>
    </xf>
    <xf numFmtId="38" fontId="7" fillId="3" borderId="1" xfId="0" applyNumberFormat="1" applyFont="1" applyFill="1" applyBorder="1">
      <alignment vertical="center"/>
    </xf>
    <xf numFmtId="38" fontId="2" fillId="3" borderId="1" xfId="0" applyNumberFormat="1" applyFont="1" applyFill="1" applyBorder="1">
      <alignment vertical="center"/>
    </xf>
    <xf numFmtId="38" fontId="2" fillId="3" borderId="2" xfId="0" applyNumberFormat="1" applyFont="1" applyFill="1" applyBorder="1">
      <alignment vertical="center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8" fontId="2" fillId="2" borderId="3" xfId="0" applyNumberFormat="1" applyFont="1" applyFill="1" applyBorder="1">
      <alignment vertical="center"/>
    </xf>
    <xf numFmtId="38" fontId="2" fillId="2" borderId="2" xfId="0" applyNumberFormat="1" applyFont="1" applyFill="1" applyBorder="1">
      <alignment vertical="center"/>
    </xf>
    <xf numFmtId="38" fontId="7" fillId="3" borderId="3" xfId="0" applyNumberFormat="1" applyFont="1" applyFill="1" applyBorder="1" applyAlignment="1">
      <alignment horizontal="right" vertical="center"/>
    </xf>
    <xf numFmtId="38" fontId="7" fillId="3" borderId="2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38" fontId="2" fillId="3" borderId="3" xfId="0" applyNumberFormat="1" applyFont="1" applyFill="1" applyBorder="1">
      <alignment vertical="center"/>
    </xf>
    <xf numFmtId="38" fontId="2" fillId="3" borderId="2" xfId="0" applyNumberFormat="1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26" xfId="0" applyFont="1" applyBorder="1">
      <alignment vertical="center"/>
    </xf>
    <xf numFmtId="38" fontId="2" fillId="0" borderId="3" xfId="0" applyNumberFormat="1" applyFont="1" applyBorder="1">
      <alignment vertical="center"/>
    </xf>
    <xf numFmtId="38" fontId="2" fillId="0" borderId="2" xfId="0" applyNumberFormat="1" applyFont="1" applyBorder="1">
      <alignment vertical="center"/>
    </xf>
    <xf numFmtId="38" fontId="7" fillId="2" borderId="3" xfId="0" applyNumberFormat="1" applyFont="1" applyFill="1" applyBorder="1" applyAlignment="1">
      <alignment horizontal="right" vertical="center"/>
    </xf>
    <xf numFmtId="38" fontId="7" fillId="2" borderId="2" xfId="0" applyNumberFormat="1" applyFont="1" applyFill="1" applyBorder="1" applyAlignment="1">
      <alignment horizontal="right" vertical="center"/>
    </xf>
    <xf numFmtId="38" fontId="2" fillId="0" borderId="17" xfId="0" applyNumberFormat="1" applyFont="1" applyBorder="1" applyAlignment="1">
      <alignment vertical="center" wrapText="1"/>
    </xf>
    <xf numFmtId="0" fontId="2" fillId="0" borderId="19" xfId="0" applyFont="1" applyBorder="1">
      <alignment vertical="center"/>
    </xf>
    <xf numFmtId="38" fontId="2" fillId="0" borderId="20" xfId="0" applyNumberFormat="1" applyFont="1" applyBorder="1">
      <alignment vertical="center"/>
    </xf>
    <xf numFmtId="0" fontId="2" fillId="0" borderId="21" xfId="0" applyFont="1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7"/>
  <sheetViews>
    <sheetView tabSelected="1" view="pageLayout" topLeftCell="A16" zoomScale="80" zoomScaleNormal="60" zoomScaleSheetLayoutView="85" zoomScalePageLayoutView="80" workbookViewId="0">
      <selection activeCell="G9" sqref="E9:G9"/>
    </sheetView>
  </sheetViews>
  <sheetFormatPr defaultColWidth="9" defaultRowHeight="15.75"/>
  <cols>
    <col min="1" max="2" width="1.28515625" style="1" customWidth="1"/>
    <col min="3" max="3" width="3.28515625" style="1" customWidth="1"/>
    <col min="4" max="4" width="36.85546875" style="1" customWidth="1"/>
    <col min="5" max="7" width="16.7109375" style="9" customWidth="1"/>
    <col min="8" max="8" width="38.85546875" style="1" customWidth="1"/>
    <col min="9" max="9" width="30.140625" style="1" customWidth="1"/>
    <col min="10" max="10" width="0.7109375" style="3" customWidth="1"/>
    <col min="11" max="12" width="15.7109375" style="3" customWidth="1"/>
    <col min="13" max="13" width="14.7109375" style="3" customWidth="1"/>
    <col min="14" max="14" width="14.28515625" style="1" customWidth="1"/>
    <col min="15" max="15" width="3.140625" style="1" customWidth="1"/>
    <col min="16" max="16384" width="9" style="1"/>
  </cols>
  <sheetData>
    <row r="1" spans="2:13" ht="18" customHeight="1" thickBot="1">
      <c r="I1" s="2"/>
    </row>
    <row r="2" spans="2:13" ht="18" customHeight="1" thickBot="1">
      <c r="B2" s="36" t="s">
        <v>6</v>
      </c>
      <c r="C2" s="37"/>
      <c r="D2" s="38"/>
      <c r="E2" s="10"/>
      <c r="F2" s="10"/>
      <c r="G2" s="10"/>
      <c r="H2" s="39"/>
      <c r="I2" s="39"/>
    </row>
    <row r="3" spans="2:13" s="26" customFormat="1" ht="38.25" customHeight="1" thickBot="1">
      <c r="E3" s="27" t="s">
        <v>44</v>
      </c>
      <c r="F3" s="27" t="s">
        <v>48</v>
      </c>
      <c r="G3" s="27" t="s">
        <v>51</v>
      </c>
      <c r="J3" s="28"/>
      <c r="K3" s="28"/>
      <c r="L3" s="28"/>
      <c r="M3" s="28"/>
    </row>
    <row r="4" spans="2:13" ht="15" customHeight="1" thickBot="1">
      <c r="C4" s="40" t="s">
        <v>28</v>
      </c>
      <c r="D4" s="41"/>
      <c r="E4" s="8" t="s">
        <v>1</v>
      </c>
      <c r="F4" s="8" t="s">
        <v>1</v>
      </c>
      <c r="G4" s="8" t="s">
        <v>1</v>
      </c>
      <c r="H4" s="42" t="s">
        <v>29</v>
      </c>
      <c r="I4" s="43"/>
    </row>
    <row r="5" spans="2:13" ht="16.5" thickTop="1">
      <c r="C5" s="11" t="s">
        <v>30</v>
      </c>
      <c r="E5" s="12"/>
      <c r="F5" s="12"/>
      <c r="G5" s="12"/>
      <c r="H5" s="20"/>
      <c r="I5" s="19"/>
    </row>
    <row r="6" spans="2:13" ht="39.75" customHeight="1">
      <c r="C6" s="11"/>
      <c r="D6" s="13" t="s">
        <v>31</v>
      </c>
      <c r="E6" s="22">
        <v>130745</v>
      </c>
      <c r="F6" s="22">
        <v>76267.916666666657</v>
      </c>
      <c r="G6" s="30">
        <f>E6*1.02</f>
        <v>133359.9</v>
      </c>
      <c r="H6" s="44" t="s">
        <v>54</v>
      </c>
      <c r="I6" s="45"/>
    </row>
    <row r="7" spans="2:13" ht="49.15" customHeight="1">
      <c r="C7" s="11"/>
      <c r="D7" s="18" t="s">
        <v>32</v>
      </c>
      <c r="E7" s="23">
        <v>89035</v>
      </c>
      <c r="F7" s="30">
        <v>22258.75</v>
      </c>
      <c r="G7" s="30">
        <f>E7*1.02</f>
        <v>90815.7</v>
      </c>
      <c r="H7" s="34" t="s">
        <v>55</v>
      </c>
      <c r="I7" s="35"/>
    </row>
    <row r="8" spans="2:13" ht="53.45" customHeight="1">
      <c r="C8" s="11"/>
      <c r="D8" s="18" t="s">
        <v>33</v>
      </c>
      <c r="E8" s="23">
        <v>89035</v>
      </c>
      <c r="F8" s="30">
        <v>22258.75</v>
      </c>
      <c r="G8" s="30">
        <f>E8*1.02</f>
        <v>90815.7</v>
      </c>
      <c r="H8" s="34" t="s">
        <v>55</v>
      </c>
      <c r="I8" s="35"/>
    </row>
    <row r="9" spans="2:13" ht="52.15" customHeight="1">
      <c r="C9" s="14"/>
      <c r="D9" s="15" t="s">
        <v>34</v>
      </c>
      <c r="E9" s="4">
        <v>33226</v>
      </c>
      <c r="F9" s="25">
        <v>19381.833333333336</v>
      </c>
      <c r="G9" s="32">
        <v>50000</v>
      </c>
      <c r="H9" s="46" t="s">
        <v>47</v>
      </c>
      <c r="I9" s="46"/>
    </row>
    <row r="10" spans="2:13" ht="39.75" customHeight="1">
      <c r="C10" s="11"/>
      <c r="D10" s="15" t="s">
        <v>7</v>
      </c>
      <c r="E10" s="4">
        <v>5000</v>
      </c>
      <c r="F10" s="25">
        <v>2916.666666666667</v>
      </c>
      <c r="G10" s="4">
        <v>5000</v>
      </c>
      <c r="H10" s="46"/>
      <c r="I10" s="46"/>
    </row>
    <row r="11" spans="2:13" ht="39.75" customHeight="1">
      <c r="C11" s="11"/>
      <c r="D11" s="15" t="s">
        <v>8</v>
      </c>
      <c r="E11" s="47">
        <v>93000</v>
      </c>
      <c r="F11" s="49">
        <v>101250</v>
      </c>
      <c r="G11" s="47">
        <v>93000</v>
      </c>
      <c r="H11" s="51" t="s">
        <v>53</v>
      </c>
      <c r="I11" s="52"/>
    </row>
    <row r="12" spans="2:13" ht="39.75" customHeight="1">
      <c r="C12" s="11"/>
      <c r="D12" s="15" t="s">
        <v>9</v>
      </c>
      <c r="E12" s="48"/>
      <c r="F12" s="50"/>
      <c r="G12" s="48"/>
      <c r="H12" s="53"/>
      <c r="I12" s="54"/>
    </row>
    <row r="13" spans="2:13" ht="39.75" customHeight="1">
      <c r="C13" s="11"/>
      <c r="D13" s="15" t="s">
        <v>10</v>
      </c>
      <c r="E13" s="4">
        <v>5000</v>
      </c>
      <c r="F13" s="25">
        <v>2916.666666666667</v>
      </c>
      <c r="G13" s="4">
        <v>5000</v>
      </c>
      <c r="H13" s="46" t="s">
        <v>21</v>
      </c>
      <c r="I13" s="46"/>
    </row>
    <row r="14" spans="2:13" ht="46.5" customHeight="1">
      <c r="C14" s="11"/>
      <c r="D14" s="15" t="s">
        <v>11</v>
      </c>
      <c r="E14" s="4">
        <v>0</v>
      </c>
      <c r="F14" s="25">
        <v>0</v>
      </c>
      <c r="G14" s="4">
        <v>0</v>
      </c>
      <c r="H14" s="46" t="s">
        <v>22</v>
      </c>
      <c r="I14" s="46"/>
    </row>
    <row r="15" spans="2:13" ht="45.75" customHeight="1">
      <c r="C15" s="11"/>
      <c r="D15" s="15" t="s">
        <v>12</v>
      </c>
      <c r="E15" s="5">
        <v>100000</v>
      </c>
      <c r="F15" s="31">
        <v>70689.333333333343</v>
      </c>
      <c r="G15" s="5">
        <v>100000</v>
      </c>
      <c r="H15" s="44" t="s">
        <v>52</v>
      </c>
      <c r="I15" s="45"/>
    </row>
    <row r="16" spans="2:13" ht="48" customHeight="1">
      <c r="C16" s="11"/>
      <c r="D16" s="15" t="s">
        <v>13</v>
      </c>
      <c r="E16" s="5">
        <v>0</v>
      </c>
      <c r="F16" s="25">
        <v>0</v>
      </c>
      <c r="G16" s="5">
        <v>0</v>
      </c>
      <c r="H16" s="46" t="s">
        <v>23</v>
      </c>
      <c r="I16" s="46"/>
    </row>
    <row r="17" spans="3:9" ht="39.75" customHeight="1">
      <c r="C17" s="11"/>
      <c r="D17" s="15" t="s">
        <v>14</v>
      </c>
      <c r="E17" s="4">
        <v>8000</v>
      </c>
      <c r="F17" s="25">
        <v>4666.6666666666661</v>
      </c>
      <c r="G17" s="4">
        <v>8000</v>
      </c>
      <c r="H17" s="46"/>
      <c r="I17" s="46"/>
    </row>
    <row r="18" spans="3:9" ht="45.75" customHeight="1">
      <c r="C18" s="14"/>
      <c r="D18" s="15" t="s">
        <v>15</v>
      </c>
      <c r="E18" s="4">
        <v>0</v>
      </c>
      <c r="F18" s="25">
        <v>0</v>
      </c>
      <c r="G18" s="4">
        <v>0</v>
      </c>
      <c r="H18" s="46" t="s">
        <v>24</v>
      </c>
      <c r="I18" s="46"/>
    </row>
    <row r="19" spans="3:9">
      <c r="C19" s="16" t="s">
        <v>0</v>
      </c>
      <c r="D19" s="6"/>
      <c r="E19" s="4"/>
      <c r="F19" s="25"/>
      <c r="G19" s="4"/>
      <c r="H19" s="46"/>
      <c r="I19" s="46"/>
    </row>
    <row r="20" spans="3:9" ht="39" customHeight="1">
      <c r="C20" s="11"/>
      <c r="D20" s="6" t="s">
        <v>35</v>
      </c>
      <c r="E20" s="5">
        <v>150000</v>
      </c>
      <c r="F20" s="25">
        <v>87500</v>
      </c>
      <c r="G20" s="32">
        <v>0</v>
      </c>
      <c r="H20" s="46" t="s">
        <v>3</v>
      </c>
      <c r="I20" s="46"/>
    </row>
    <row r="21" spans="3:9" ht="39" customHeight="1">
      <c r="C21" s="11"/>
      <c r="D21" s="6" t="s">
        <v>36</v>
      </c>
      <c r="E21" s="5">
        <v>30000</v>
      </c>
      <c r="F21" s="25">
        <v>17500</v>
      </c>
      <c r="G21" s="5">
        <v>30000</v>
      </c>
      <c r="H21" s="46"/>
      <c r="I21" s="46"/>
    </row>
    <row r="22" spans="3:9" ht="34.5" customHeight="1">
      <c r="C22" s="11"/>
      <c r="D22" s="6" t="s">
        <v>37</v>
      </c>
      <c r="E22" s="5"/>
      <c r="F22" s="25">
        <v>0</v>
      </c>
      <c r="G22" s="5"/>
      <c r="H22" s="46" t="s">
        <v>4</v>
      </c>
      <c r="I22" s="46"/>
    </row>
    <row r="23" spans="3:9" ht="51.75" customHeight="1">
      <c r="C23" s="11"/>
      <c r="D23" s="6" t="s">
        <v>38</v>
      </c>
      <c r="E23" s="7">
        <v>24000</v>
      </c>
      <c r="F23" s="25">
        <v>14000</v>
      </c>
      <c r="G23" s="7">
        <v>24000</v>
      </c>
      <c r="H23" s="46" t="s">
        <v>43</v>
      </c>
      <c r="I23" s="46"/>
    </row>
    <row r="24" spans="3:9" ht="39" customHeight="1">
      <c r="C24" s="11"/>
      <c r="D24" s="6" t="s">
        <v>39</v>
      </c>
      <c r="E24" s="5">
        <v>4000</v>
      </c>
      <c r="F24" s="25">
        <v>2333.333333333333</v>
      </c>
      <c r="G24" s="5">
        <v>4000</v>
      </c>
      <c r="H24" s="46" t="s">
        <v>5</v>
      </c>
      <c r="I24" s="46"/>
    </row>
    <row r="25" spans="3:9" ht="31.5" customHeight="1">
      <c r="C25" s="11"/>
      <c r="D25" s="6" t="s">
        <v>40</v>
      </c>
      <c r="E25" s="5">
        <v>40000</v>
      </c>
      <c r="F25" s="25">
        <v>23333.333333333336</v>
      </c>
      <c r="G25" s="5">
        <v>40000</v>
      </c>
      <c r="H25" s="46"/>
      <c r="I25" s="46"/>
    </row>
    <row r="26" spans="3:9" ht="29.25" customHeight="1">
      <c r="C26" s="11"/>
      <c r="D26" s="6" t="s">
        <v>41</v>
      </c>
      <c r="E26" s="5">
        <v>5000</v>
      </c>
      <c r="F26" s="25">
        <v>2916.666666666667</v>
      </c>
      <c r="G26" s="5">
        <v>5000</v>
      </c>
      <c r="H26" s="46"/>
      <c r="I26" s="46"/>
    </row>
    <row r="27" spans="3:9" ht="39" customHeight="1">
      <c r="C27" s="11"/>
      <c r="D27" s="6" t="s">
        <v>2</v>
      </c>
      <c r="E27" s="61">
        <v>40000</v>
      </c>
      <c r="F27" s="63">
        <f t="shared" ref="F27:F33" si="0">E27/12*7</f>
        <v>23333.333333333336</v>
      </c>
      <c r="G27" s="57">
        <v>70000</v>
      </c>
      <c r="H27" s="65" t="s">
        <v>50</v>
      </c>
      <c r="I27" s="66"/>
    </row>
    <row r="28" spans="3:9" ht="39" customHeight="1">
      <c r="C28" s="11"/>
      <c r="D28" s="6" t="s">
        <v>49</v>
      </c>
      <c r="E28" s="62"/>
      <c r="F28" s="64"/>
      <c r="G28" s="58"/>
      <c r="H28" s="67"/>
      <c r="I28" s="68"/>
    </row>
    <row r="29" spans="3:9" ht="76.5" customHeight="1">
      <c r="C29" s="11"/>
      <c r="D29" s="6" t="s">
        <v>16</v>
      </c>
      <c r="E29" s="29">
        <v>30000</v>
      </c>
      <c r="F29" s="25">
        <f t="shared" si="0"/>
        <v>17500</v>
      </c>
      <c r="G29" s="29">
        <v>30000</v>
      </c>
      <c r="H29" s="46" t="s">
        <v>25</v>
      </c>
      <c r="I29" s="46"/>
    </row>
    <row r="30" spans="3:9" ht="27" customHeight="1">
      <c r="C30" s="11"/>
      <c r="D30" s="6" t="s">
        <v>17</v>
      </c>
      <c r="E30" s="29">
        <v>0</v>
      </c>
      <c r="F30" s="25">
        <f t="shared" si="0"/>
        <v>0</v>
      </c>
      <c r="G30" s="33">
        <v>100000</v>
      </c>
      <c r="H30" s="46"/>
      <c r="I30" s="46"/>
    </row>
    <row r="31" spans="3:9" ht="39" customHeight="1">
      <c r="C31" s="11"/>
      <c r="D31" s="6" t="s">
        <v>18</v>
      </c>
      <c r="E31" s="5">
        <v>22000</v>
      </c>
      <c r="F31" s="25">
        <f t="shared" si="0"/>
        <v>12833.333333333332</v>
      </c>
      <c r="G31" s="5">
        <v>22000</v>
      </c>
      <c r="H31" s="46" t="s">
        <v>26</v>
      </c>
      <c r="I31" s="46"/>
    </row>
    <row r="32" spans="3:9" ht="39" customHeight="1">
      <c r="C32" s="11"/>
      <c r="D32" s="6" t="s">
        <v>19</v>
      </c>
      <c r="E32" s="5">
        <v>150000</v>
      </c>
      <c r="F32" s="25">
        <f t="shared" si="0"/>
        <v>87500</v>
      </c>
      <c r="G32" s="5">
        <v>150000</v>
      </c>
      <c r="H32" s="46" t="s">
        <v>27</v>
      </c>
      <c r="I32" s="46"/>
    </row>
    <row r="33" spans="2:9" ht="39" customHeight="1">
      <c r="C33" s="11"/>
      <c r="D33" s="6" t="s">
        <v>20</v>
      </c>
      <c r="E33" s="4">
        <v>30000</v>
      </c>
      <c r="F33" s="25">
        <f t="shared" si="0"/>
        <v>17500</v>
      </c>
      <c r="G33" s="32">
        <v>27050</v>
      </c>
      <c r="H33" s="46"/>
      <c r="I33" s="46"/>
    </row>
    <row r="34" spans="2:9" ht="16.5" thickBot="1">
      <c r="C34" s="21"/>
      <c r="D34" s="17" t="s">
        <v>42</v>
      </c>
      <c r="E34" s="24">
        <f>SUM(E6:E33)</f>
        <v>1078041</v>
      </c>
      <c r="F34" s="24">
        <f>SUM(F6:F33)</f>
        <v>628856.58333333326</v>
      </c>
      <c r="G34" s="24">
        <f>SUM(G6:G33)</f>
        <v>1078041.3</v>
      </c>
      <c r="H34" s="59"/>
      <c r="I34" s="60"/>
    </row>
    <row r="35" spans="2:9" ht="18" customHeight="1">
      <c r="B35" s="55" t="s">
        <v>45</v>
      </c>
      <c r="C35" s="55"/>
      <c r="D35" s="55"/>
      <c r="E35" s="55"/>
      <c r="F35" s="55"/>
      <c r="G35" s="55"/>
      <c r="H35" s="55"/>
      <c r="I35" s="55"/>
    </row>
    <row r="36" spans="2:9" ht="37.5" customHeight="1">
      <c r="D36" s="56" t="s">
        <v>46</v>
      </c>
      <c r="E36" s="56"/>
      <c r="F36" s="56"/>
      <c r="G36" s="56"/>
      <c r="H36" s="56"/>
      <c r="I36" s="56"/>
    </row>
    <row r="37" spans="2:9">
      <c r="D37" s="56"/>
      <c r="E37" s="56"/>
      <c r="F37" s="56"/>
      <c r="G37" s="56"/>
      <c r="H37" s="56"/>
      <c r="I37" s="56"/>
    </row>
  </sheetData>
  <mergeCells count="39">
    <mergeCell ref="B35:I35"/>
    <mergeCell ref="D36:I37"/>
    <mergeCell ref="G11:G12"/>
    <mergeCell ref="G27:G28"/>
    <mergeCell ref="H29:I29"/>
    <mergeCell ref="H30:I30"/>
    <mergeCell ref="H31:I31"/>
    <mergeCell ref="H32:I32"/>
    <mergeCell ref="H33:I33"/>
    <mergeCell ref="H34:I34"/>
    <mergeCell ref="H25:I25"/>
    <mergeCell ref="H26:I26"/>
    <mergeCell ref="E27:E28"/>
    <mergeCell ref="F27:F28"/>
    <mergeCell ref="H27:I28"/>
    <mergeCell ref="H19:I19"/>
    <mergeCell ref="H20:I20"/>
    <mergeCell ref="H21:I21"/>
    <mergeCell ref="H22:I22"/>
    <mergeCell ref="H23:I23"/>
    <mergeCell ref="H24:I24"/>
    <mergeCell ref="H18:I18"/>
    <mergeCell ref="H8:I8"/>
    <mergeCell ref="H9:I9"/>
    <mergeCell ref="H10:I10"/>
    <mergeCell ref="E11:E12"/>
    <mergeCell ref="F11:F12"/>
    <mergeCell ref="H11:I12"/>
    <mergeCell ref="H13:I13"/>
    <mergeCell ref="H14:I14"/>
    <mergeCell ref="H15:I15"/>
    <mergeCell ref="H16:I16"/>
    <mergeCell ref="H17:I17"/>
    <mergeCell ref="H7:I7"/>
    <mergeCell ref="B2:D2"/>
    <mergeCell ref="H2:I2"/>
    <mergeCell ref="C4:D4"/>
    <mergeCell ref="H4:I4"/>
    <mergeCell ref="H6:I6"/>
  </mergeCells>
  <phoneticPr fontId="1"/>
  <pageMargins left="0.23622047244094491" right="0.23622047244094491" top="0.74803149606299213" bottom="0.74803149606299213" header="0.31496062992125984" footer="0.31496062992125984"/>
  <pageSetup paperSize="9" scale="58" orientation="portrait" horizontalDpi="4294967293" verticalDpi="4294967293" r:id="rId1"/>
  <headerFooter differentFirst="1">
    <firstHeader>&amp;R&amp;"Century,標準"&amp;16Annex2
COM1/WP4</first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992C879B63C4DAA4A48CF21576428" ma:contentTypeVersion="13" ma:contentTypeDescription="Create a new document." ma:contentTypeScope="" ma:versionID="4d8828248ffee8a6d4d5ae4e2006e93f">
  <xsd:schema xmlns:xsd="http://www.w3.org/2001/XMLSchema" xmlns:xs="http://www.w3.org/2001/XMLSchema" xmlns:p="http://schemas.microsoft.com/office/2006/metadata/properties" xmlns:ns2="148cdf56-5c22-48c3-9fb3-b1792e607683" xmlns:ns3="08e1abb2-6e3f-425c-a9cc-fbc483404697" targetNamespace="http://schemas.microsoft.com/office/2006/metadata/properties" ma:root="true" ma:fieldsID="ac1c2547974f886d1631ed2fd4f7df87" ns2:_="" ns3:_="">
    <xsd:import namespace="148cdf56-5c22-48c3-9fb3-b1792e607683"/>
    <xsd:import namespace="08e1abb2-6e3f-425c-a9cc-fbc483404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cdf56-5c22-48c3-9fb3-b1792e6076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7e7d2d-275d-4a5b-af54-d6b7259d2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1abb2-6e3f-425c-a9cc-fbc48340469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d639dd-d26d-4705-8f92-e4a1b3aa5481}" ma:internalName="TaxCatchAll" ma:showField="CatchAllData" ma:web="08e1abb2-6e3f-425c-a9cc-fbc483404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1abb2-6e3f-425c-a9cc-fbc483404697" xsi:nil="true"/>
    <lcf76f155ced4ddcb4097134ff3c332f xmlns="148cdf56-5c22-48c3-9fb3-b1792e6076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6B22D1-BCFF-4273-99FE-E8CF202597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3CFC76-4489-4D51-8852-0BD93D417C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8cdf56-5c22-48c3-9fb3-b1792e607683"/>
    <ds:schemaRef ds:uri="08e1abb2-6e3f-425c-a9cc-fbc483404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AB709D-609A-4C10-AC96-F8CE9E2D6B2C}">
  <ds:schemaRefs>
    <ds:schemaRef ds:uri="http://schemas.microsoft.com/office/2006/metadata/properties"/>
    <ds:schemaRef ds:uri="http://schemas.microsoft.com/office/infopath/2007/PartnerControls"/>
    <ds:schemaRef ds:uri="96f90887-6a7e-4a73-997a-9399e41b0a13"/>
    <ds:schemaRef ds:uri="85ec59af-1a16-40a0-b163-384e34c79a5c"/>
    <ds:schemaRef ds:uri="dc070552-f3df-4ac0-851f-ccd65c356384"/>
    <ds:schemaRef ds:uri="08e1abb2-6e3f-425c-a9cc-fbc483404697"/>
    <ds:schemaRef ds:uri="148cdf56-5c22-48c3-9fb3-b1792e6076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Revised Sheet(2nd Year)</vt:lpstr>
      <vt:lpstr>'Revised Sheet(2nd Year)'!Print_Area</vt:lpstr>
    </vt:vector>
  </TitlesOfParts>
  <Company>農林水産省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太田愼吾</dc:creator>
  <cp:lastModifiedBy>Sungkuk KANG</cp:lastModifiedBy>
  <cp:lastPrinted>2026-03-31T07:45:25Z</cp:lastPrinted>
  <dcterms:created xsi:type="dcterms:W3CDTF">2010-06-10T01:56:01Z</dcterms:created>
  <dcterms:modified xsi:type="dcterms:W3CDTF">2026-03-31T07:46:28Z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0x010100CE2992C879B63C4DAA4A48CF21576428</vt:lpwstr>
  </property>
  <property fmtid="{D5CDD505-2E9C-101B-9397-08002B2CF9AE}" pid="3" name="MediaServiceImageTags">
    <vt:lpwstr/>
  </property>
</Properties>
</file>